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" activeTab="1"/>
  </bookViews>
  <sheets>
    <sheet name="Übersicht" sheetId="1" r:id="rId1"/>
    <sheet name="RV-Wahlen" sheetId="12" r:id="rId2"/>
  </sheets>
  <calcPr calcId="125725"/>
</workbook>
</file>

<file path=xl/calcChain.xml><?xml version="1.0" encoding="utf-8"?>
<calcChain xmlns="http://schemas.openxmlformats.org/spreadsheetml/2006/main">
  <c r="K12" i="12"/>
  <c r="J12"/>
  <c r="I12"/>
  <c r="H12"/>
  <c r="G12"/>
  <c r="F12"/>
  <c r="E12"/>
  <c r="D12"/>
  <c r="C12"/>
  <c r="B12"/>
  <c r="J11"/>
  <c r="I11"/>
  <c r="H11"/>
  <c r="G11"/>
  <c r="F11"/>
  <c r="E11"/>
  <c r="D11"/>
  <c r="C11"/>
  <c r="I10"/>
  <c r="H10"/>
  <c r="G10"/>
  <c r="F10"/>
  <c r="E10"/>
  <c r="D10"/>
  <c r="C10"/>
  <c r="H9"/>
  <c r="G9"/>
  <c r="F9"/>
  <c r="E9"/>
  <c r="D9"/>
  <c r="C9"/>
  <c r="G8"/>
  <c r="F8"/>
  <c r="E8"/>
  <c r="D8"/>
  <c r="C8"/>
  <c r="F7"/>
  <c r="E7"/>
  <c r="D7"/>
  <c r="C7"/>
  <c r="E6"/>
  <c r="D6"/>
  <c r="C6"/>
  <c r="B11"/>
  <c r="B6"/>
  <c r="B10"/>
  <c r="B9"/>
  <c r="A9" s="1"/>
  <c r="B8"/>
  <c r="A8" s="1"/>
  <c r="B7"/>
  <c r="D5"/>
  <c r="C5"/>
  <c r="B5"/>
  <c r="C4"/>
  <c r="B4"/>
  <c r="B3"/>
  <c r="A3" s="1"/>
  <c r="S3" i="1"/>
  <c r="N32"/>
  <c r="N3"/>
  <c r="I3"/>
  <c r="D3"/>
  <c r="I2"/>
  <c r="S2"/>
  <c r="N31"/>
  <c r="N2"/>
  <c r="D2"/>
  <c r="A10" i="12" l="1"/>
  <c r="A5"/>
  <c r="A4"/>
  <c r="A12"/>
  <c r="A7"/>
  <c r="A6"/>
  <c r="A11"/>
</calcChain>
</file>

<file path=xl/sharedStrings.xml><?xml version="1.0" encoding="utf-8"?>
<sst xmlns="http://schemas.openxmlformats.org/spreadsheetml/2006/main" count="179" uniqueCount="148">
  <si>
    <t>Qianlongjing</t>
  </si>
  <si>
    <t>Reichsland</t>
  </si>
  <si>
    <t>Qinghai</t>
  </si>
  <si>
    <t>Xining</t>
  </si>
  <si>
    <t>Leigang</t>
  </si>
  <si>
    <t>Lianglu</t>
  </si>
  <si>
    <t>Tingtou</t>
  </si>
  <si>
    <t>ländlich</t>
  </si>
  <si>
    <t>Anhui</t>
  </si>
  <si>
    <t>Huainan</t>
  </si>
  <si>
    <t>Shijiedu</t>
  </si>
  <si>
    <t>Tianwangsi</t>
  </si>
  <si>
    <t>Xingjiang</t>
  </si>
  <si>
    <t>Gankou</t>
  </si>
  <si>
    <t>Mingchen</t>
  </si>
  <si>
    <t>Xihu</t>
  </si>
  <si>
    <t>Shandong</t>
  </si>
  <si>
    <t>Zaozhuang</t>
  </si>
  <si>
    <t>Talifeng</t>
  </si>
  <si>
    <t>Tangtouxia</t>
  </si>
  <si>
    <t>Tianchi</t>
  </si>
  <si>
    <t>Kunlun Shan</t>
  </si>
  <si>
    <t>Huang He</t>
  </si>
  <si>
    <t>Quingdao</t>
  </si>
  <si>
    <t>Zhaoqing</t>
  </si>
  <si>
    <t>Yangzi</t>
  </si>
  <si>
    <t>Jangtse</t>
  </si>
  <si>
    <t>Minzhong</t>
  </si>
  <si>
    <t>Shigu</t>
  </si>
  <si>
    <t>Shitan</t>
  </si>
  <si>
    <t>Changbaishan</t>
  </si>
  <si>
    <t>Shenyang</t>
  </si>
  <si>
    <t>Heshui</t>
  </si>
  <si>
    <t>Xiangshui</t>
  </si>
  <si>
    <t>Zhouxu</t>
  </si>
  <si>
    <t>Sichuan</t>
  </si>
  <si>
    <t>Anquing</t>
  </si>
  <si>
    <t>Chuncheng</t>
  </si>
  <si>
    <t>Heshan</t>
  </si>
  <si>
    <t>Tangxiang</t>
  </si>
  <si>
    <t>Xiangxian</t>
  </si>
  <si>
    <t>Tsingtao</t>
  </si>
  <si>
    <t>Tsingtao City</t>
  </si>
  <si>
    <t>Jiang</t>
  </si>
  <si>
    <t>Yaojie</t>
  </si>
  <si>
    <t>Linxia</t>
  </si>
  <si>
    <t>Lie</t>
  </si>
  <si>
    <t>Yan'an</t>
  </si>
  <si>
    <t>Xiayo</t>
  </si>
  <si>
    <t>Beihai</t>
  </si>
  <si>
    <t>Heikou</t>
  </si>
  <si>
    <t>Kanton</t>
  </si>
  <si>
    <t>Kanton City</t>
  </si>
  <si>
    <t>Mianyang</t>
  </si>
  <si>
    <t>Geng</t>
  </si>
  <si>
    <t>Tonghua</t>
  </si>
  <si>
    <t>Zunyi</t>
  </si>
  <si>
    <t>Jingtieshan</t>
  </si>
  <si>
    <t>Sungyan</t>
  </si>
  <si>
    <t>Kowloon</t>
  </si>
  <si>
    <t>Xuangang</t>
  </si>
  <si>
    <t>Kaifeng</t>
  </si>
  <si>
    <t>Nanjing</t>
  </si>
  <si>
    <t>Nanjing City</t>
  </si>
  <si>
    <t>Hegang</t>
  </si>
  <si>
    <t>Pingzhuhang</t>
  </si>
  <si>
    <t>Laiwu</t>
  </si>
  <si>
    <t>Hechi</t>
  </si>
  <si>
    <t>Gangyuan</t>
  </si>
  <si>
    <t>Gangyuan City</t>
  </si>
  <si>
    <t>Dongxi</t>
  </si>
  <si>
    <t>Changchun</t>
  </si>
  <si>
    <t>Baotou</t>
  </si>
  <si>
    <t>Baotou City</t>
  </si>
  <si>
    <t>Huang No</t>
  </si>
  <si>
    <t>Pingdingshan</t>
  </si>
  <si>
    <t>Gejiu</t>
  </si>
  <si>
    <t>Wuzhong</t>
  </si>
  <si>
    <t>Tangshan</t>
  </si>
  <si>
    <t>Tangshan City</t>
  </si>
  <si>
    <t>Gongzui</t>
  </si>
  <si>
    <t>Shengli</t>
  </si>
  <si>
    <t>Siziushan</t>
  </si>
  <si>
    <t>Xi'an</t>
  </si>
  <si>
    <t>Xi'an City</t>
  </si>
  <si>
    <t>Xiangfan</t>
  </si>
  <si>
    <t>Kaiyuan</t>
  </si>
  <si>
    <t>Chifeng</t>
  </si>
  <si>
    <t>Linfen</t>
  </si>
  <si>
    <t>Goshark</t>
  </si>
  <si>
    <t>Godwana</t>
  </si>
  <si>
    <t>Godwana City</t>
  </si>
  <si>
    <t>Yibin</t>
  </si>
  <si>
    <t>Qijing</t>
  </si>
  <si>
    <t>Shannan</t>
  </si>
  <si>
    <t>Langzhou</t>
  </si>
  <si>
    <t>Yangtan</t>
  </si>
  <si>
    <t>Xiayong</t>
  </si>
  <si>
    <t>Quambo</t>
  </si>
  <si>
    <t>Chengdu</t>
  </si>
  <si>
    <t>Huayang</t>
  </si>
  <si>
    <t>Yantai</t>
  </si>
  <si>
    <t>Ngari</t>
  </si>
  <si>
    <t>Kunming</t>
  </si>
  <si>
    <t>Liangtian</t>
  </si>
  <si>
    <t>Fuxing</t>
  </si>
  <si>
    <t>Nixichong</t>
  </si>
  <si>
    <t>Ostania</t>
  </si>
  <si>
    <t>Nanchang</t>
  </si>
  <si>
    <t>Xinxu</t>
  </si>
  <si>
    <t>Yumen</t>
  </si>
  <si>
    <t>Qingcheng</t>
  </si>
  <si>
    <t>Qingxi</t>
  </si>
  <si>
    <t>Hekou</t>
  </si>
  <si>
    <t>M'ing</t>
  </si>
  <si>
    <t>M'ing City</t>
  </si>
  <si>
    <t>Fuzhou</t>
  </si>
  <si>
    <t>Longgang</t>
  </si>
  <si>
    <t>Henghe</t>
  </si>
  <si>
    <t>Jinjuling</t>
  </si>
  <si>
    <t>Pingshan</t>
  </si>
  <si>
    <t>Yiyang</t>
  </si>
  <si>
    <t>Yiyang City</t>
  </si>
  <si>
    <t>Heping</t>
  </si>
  <si>
    <t>Tartastan</t>
  </si>
  <si>
    <t>Ryhgijnn</t>
  </si>
  <si>
    <t>Utzeng Teekh</t>
  </si>
  <si>
    <t>Jinchang</t>
  </si>
  <si>
    <t>Jokannkh Ezh</t>
  </si>
  <si>
    <t>Bukolelg</t>
  </si>
  <si>
    <t>Tötök</t>
  </si>
  <si>
    <t>Songjin</t>
  </si>
  <si>
    <t>Gelgerteng</t>
  </si>
  <si>
    <t>Yasakh Dum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</si>
  <si>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</si>
  <si>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</si>
  <si>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</si>
  <si>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</si>
  <si>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</si>
  <si>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</si>
  <si>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</si>
  <si>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</si>
  <si>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</si>
  <si>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 + B</t>
  </si>
  <si>
    <t>J</t>
  </si>
  <si>
    <t>&lt; 2/3 ?</t>
  </si>
  <si>
    <t>&lt; 1/2 ?</t>
  </si>
  <si>
    <t>Kandidat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</si>
</sst>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F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808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14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4" borderId="11" xfId="1" applyNumberFormat="1" applyFont="1" applyFill="1" applyBorder="1" applyAlignment="1">
      <alignment horizontal="center" vertical="center"/>
    </xf>
    <xf numFmtId="164" fontId="2" fillId="4" borderId="12" xfId="1" applyNumberFormat="1" applyFont="1" applyFill="1" applyBorder="1" applyAlignment="1">
      <alignment horizontal="center" vertical="center"/>
    </xf>
    <xf numFmtId="164" fontId="2" fillId="4" borderId="13" xfId="1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4">
    <dxf>
      <fill>
        <patternFill>
          <bgColor rgb="FF80FF00"/>
        </patternFill>
      </fill>
    </dxf>
    <dxf>
      <fill>
        <patternFill>
          <bgColor rgb="FF80FF00"/>
        </patternFill>
      </fill>
    </dxf>
    <dxf>
      <fill>
        <patternFill>
          <bgColor rgb="FF80FF00"/>
        </patternFill>
      </fill>
    </dxf>
    <dxf>
      <fill>
        <patternFill>
          <bgColor rgb="FF80FF00"/>
        </patternFill>
      </fill>
    </dxf>
  </dxfs>
  <tableStyles count="0" defaultTableStyle="TableStyleMedium9" defaultPivotStyle="PivotStyleLight16"/>
  <colors>
    <mruColors>
      <color rgb="FFFF8080"/>
      <color rgb="FF80FF00"/>
      <color rgb="FFBFBFBF"/>
      <color rgb="FFFFC080"/>
      <color rgb="FFFFFF80"/>
      <color rgb="FFFFC0C0"/>
      <color rgb="FFC0C0FF"/>
      <color rgb="FFFFC000"/>
      <color rgb="FFC0FFC0"/>
      <color rgb="FFC0FF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workbookViewId="0">
      <selection activeCell="B3" sqref="B3"/>
    </sheetView>
  </sheetViews>
  <sheetFormatPr baseColWidth="10" defaultColWidth="12.7109375" defaultRowHeight="12" customHeight="1"/>
  <cols>
    <col min="1" max="16384" width="12.7109375" style="3"/>
  </cols>
  <sheetData>
    <row r="2" spans="1:20" ht="12" customHeight="1">
      <c r="A2" s="4" t="s">
        <v>1</v>
      </c>
      <c r="B2" s="5"/>
      <c r="C2" s="5"/>
      <c r="D2" s="1">
        <f>D5+D6+D12+D17+D22+D28+D33+D39+D45</f>
        <v>271023500</v>
      </c>
      <c r="F2" s="4" t="s">
        <v>41</v>
      </c>
      <c r="G2" s="5"/>
      <c r="H2" s="5"/>
      <c r="I2" s="1">
        <f>I5+I16+I29+I36+I42+I49+I55</f>
        <v>328699700</v>
      </c>
      <c r="K2" s="6" t="s">
        <v>107</v>
      </c>
      <c r="L2" s="5"/>
      <c r="M2" s="5"/>
      <c r="N2" s="1">
        <f>N5+N9+N15+N23</f>
        <v>35125100</v>
      </c>
      <c r="P2" s="4" t="s">
        <v>89</v>
      </c>
      <c r="Q2" s="5"/>
      <c r="R2" s="5"/>
      <c r="S2" s="1">
        <f>S5+S10+S15+S20</f>
        <v>12114200</v>
      </c>
    </row>
    <row r="3" spans="1:20" ht="12" customHeight="1">
      <c r="A3" s="22"/>
      <c r="B3" s="19"/>
      <c r="C3" s="19"/>
      <c r="D3" s="23">
        <f>D11+D16+D21+D27+D32+D38+D44+D51</f>
        <v>200686800</v>
      </c>
      <c r="E3" s="19"/>
      <c r="F3" s="22"/>
      <c r="G3" s="19"/>
      <c r="H3" s="19"/>
      <c r="I3" s="23">
        <f>I15+I28+I35+I41+I48+I54+I61</f>
        <v>232646100</v>
      </c>
      <c r="J3" s="19"/>
      <c r="K3" s="7"/>
      <c r="L3" s="19"/>
      <c r="M3" s="19"/>
      <c r="N3" s="23">
        <f>N8+N14+N22+N27</f>
        <v>13120400</v>
      </c>
      <c r="O3" s="19"/>
      <c r="P3" s="22"/>
      <c r="Q3" s="19"/>
      <c r="R3" s="19"/>
      <c r="S3" s="23">
        <f>S9+S14+S19+S25</f>
        <v>5690600</v>
      </c>
      <c r="T3" s="19"/>
    </row>
    <row r="4" spans="1:20" ht="12" customHeight="1">
      <c r="A4" s="22"/>
      <c r="B4" s="19"/>
      <c r="C4" s="19"/>
      <c r="D4" s="2"/>
      <c r="F4" s="22"/>
      <c r="G4" s="19"/>
      <c r="H4" s="19"/>
      <c r="I4" s="2"/>
      <c r="K4" s="7"/>
      <c r="L4" s="19"/>
      <c r="M4" s="19"/>
      <c r="N4" s="2"/>
      <c r="P4" s="22"/>
      <c r="Q4" s="19"/>
      <c r="R4" s="19"/>
      <c r="S4" s="2"/>
    </row>
    <row r="5" spans="1:20" ht="12" customHeight="1">
      <c r="A5" s="7"/>
      <c r="B5" s="8" t="s">
        <v>0</v>
      </c>
      <c r="C5" s="9"/>
      <c r="D5" s="10">
        <v>12020000</v>
      </c>
      <c r="F5" s="7"/>
      <c r="G5" s="11" t="s">
        <v>41</v>
      </c>
      <c r="H5" s="5"/>
      <c r="I5" s="1">
        <v>72902800</v>
      </c>
      <c r="K5" s="7"/>
      <c r="L5" s="6" t="s">
        <v>108</v>
      </c>
      <c r="M5" s="5"/>
      <c r="N5" s="1">
        <v>5152000</v>
      </c>
      <c r="P5" s="7"/>
      <c r="Q5" s="6" t="s">
        <v>90</v>
      </c>
      <c r="R5" s="5"/>
      <c r="S5" s="1">
        <v>4080800</v>
      </c>
    </row>
    <row r="6" spans="1:20" ht="12" customHeight="1">
      <c r="A6" s="7"/>
      <c r="B6" s="7" t="s">
        <v>2</v>
      </c>
      <c r="C6" s="12"/>
      <c r="D6" s="2">
        <v>34422300</v>
      </c>
      <c r="F6" s="7"/>
      <c r="G6" s="13"/>
      <c r="H6" s="6" t="s">
        <v>42</v>
      </c>
      <c r="I6" s="1">
        <v>17947800</v>
      </c>
      <c r="K6" s="7"/>
      <c r="L6" s="7"/>
      <c r="M6" s="6" t="s">
        <v>108</v>
      </c>
      <c r="N6" s="1">
        <v>2496000</v>
      </c>
      <c r="P6" s="7"/>
      <c r="Q6" s="7"/>
      <c r="R6" s="6" t="s">
        <v>91</v>
      </c>
      <c r="S6" s="1">
        <v>2127200</v>
      </c>
    </row>
    <row r="7" spans="1:20" ht="12" customHeight="1">
      <c r="A7" s="7"/>
      <c r="B7" s="7"/>
      <c r="C7" s="14" t="s">
        <v>3</v>
      </c>
      <c r="D7" s="1">
        <v>5044500</v>
      </c>
      <c r="F7" s="7"/>
      <c r="G7" s="13"/>
      <c r="H7" s="7" t="s">
        <v>43</v>
      </c>
      <c r="I7" s="2">
        <v>1263100</v>
      </c>
      <c r="K7" s="7"/>
      <c r="L7" s="7"/>
      <c r="M7" s="7" t="s">
        <v>109</v>
      </c>
      <c r="N7" s="2">
        <v>256000</v>
      </c>
      <c r="P7" s="7"/>
      <c r="Q7" s="7"/>
      <c r="R7" s="7" t="s">
        <v>92</v>
      </c>
      <c r="S7" s="2">
        <v>263000</v>
      </c>
    </row>
    <row r="8" spans="1:20" ht="12" customHeight="1">
      <c r="A8" s="7"/>
      <c r="B8" s="7"/>
      <c r="C8" s="15" t="s">
        <v>4</v>
      </c>
      <c r="D8" s="2">
        <v>1350900</v>
      </c>
      <c r="F8" s="7"/>
      <c r="G8" s="13"/>
      <c r="H8" s="7" t="s">
        <v>44</v>
      </c>
      <c r="I8" s="2">
        <v>1689500</v>
      </c>
      <c r="K8" s="7"/>
      <c r="L8" s="7"/>
      <c r="M8" s="20" t="s">
        <v>7</v>
      </c>
      <c r="N8" s="21">
        <v>2400000</v>
      </c>
      <c r="P8" s="7"/>
      <c r="Q8" s="7"/>
      <c r="R8" s="7" t="s">
        <v>93</v>
      </c>
      <c r="S8" s="2">
        <v>144900</v>
      </c>
    </row>
    <row r="9" spans="1:20" ht="12" customHeight="1">
      <c r="A9" s="7"/>
      <c r="B9" s="7"/>
      <c r="C9" s="15" t="s">
        <v>5</v>
      </c>
      <c r="D9" s="2">
        <v>1407900</v>
      </c>
      <c r="F9" s="7"/>
      <c r="G9" s="13"/>
      <c r="H9" s="7" t="s">
        <v>45</v>
      </c>
      <c r="I9" s="2">
        <v>1852400</v>
      </c>
      <c r="K9" s="7"/>
      <c r="L9" s="6" t="s">
        <v>110</v>
      </c>
      <c r="M9" s="5"/>
      <c r="N9" s="1">
        <v>10459800</v>
      </c>
      <c r="P9" s="7"/>
      <c r="Q9" s="16"/>
      <c r="R9" s="20" t="s">
        <v>7</v>
      </c>
      <c r="S9" s="21">
        <v>1545700</v>
      </c>
    </row>
    <row r="10" spans="1:20" ht="12" customHeight="1">
      <c r="A10" s="7"/>
      <c r="B10" s="7"/>
      <c r="C10" s="15" t="s">
        <v>6</v>
      </c>
      <c r="D10" s="2">
        <v>1368000</v>
      </c>
      <c r="F10" s="7"/>
      <c r="G10" s="13"/>
      <c r="H10" s="7" t="s">
        <v>46</v>
      </c>
      <c r="I10" s="2">
        <v>1967600</v>
      </c>
      <c r="K10" s="7"/>
      <c r="L10" s="7"/>
      <c r="M10" s="6" t="s">
        <v>110</v>
      </c>
      <c r="N10" s="1">
        <v>5198400</v>
      </c>
      <c r="P10" s="7"/>
      <c r="Q10" s="6" t="s">
        <v>94</v>
      </c>
      <c r="R10" s="5"/>
      <c r="S10" s="1">
        <v>3136600</v>
      </c>
    </row>
    <row r="11" spans="1:20" ht="12" customHeight="1">
      <c r="A11" s="7"/>
      <c r="B11" s="7"/>
      <c r="C11" s="20" t="s">
        <v>7</v>
      </c>
      <c r="D11" s="21">
        <v>25251000</v>
      </c>
      <c r="E11" s="17"/>
      <c r="F11" s="15"/>
      <c r="G11" s="18"/>
      <c r="H11" s="7" t="s">
        <v>47</v>
      </c>
      <c r="I11" s="2">
        <v>1102300</v>
      </c>
      <c r="K11" s="7"/>
      <c r="L11" s="7"/>
      <c r="M11" s="7" t="s">
        <v>111</v>
      </c>
      <c r="N11" s="2">
        <v>179200</v>
      </c>
      <c r="P11" s="7"/>
      <c r="Q11" s="7"/>
      <c r="R11" s="6" t="s">
        <v>95</v>
      </c>
      <c r="S11" s="1">
        <v>878400</v>
      </c>
    </row>
    <row r="12" spans="1:20" ht="12" customHeight="1">
      <c r="A12" s="7"/>
      <c r="B12" s="6" t="s">
        <v>8</v>
      </c>
      <c r="C12" s="5"/>
      <c r="D12" s="1">
        <v>33875100</v>
      </c>
      <c r="F12" s="7"/>
      <c r="G12" s="7"/>
      <c r="H12" s="7" t="s">
        <v>48</v>
      </c>
      <c r="I12" s="2">
        <v>1754200</v>
      </c>
      <c r="K12" s="7"/>
      <c r="L12" s="7"/>
      <c r="M12" s="7" t="s">
        <v>112</v>
      </c>
      <c r="N12" s="2">
        <v>240000</v>
      </c>
      <c r="P12" s="7"/>
      <c r="Q12" s="7"/>
      <c r="R12" s="7" t="s">
        <v>96</v>
      </c>
      <c r="S12" s="2">
        <v>253900</v>
      </c>
    </row>
    <row r="13" spans="1:20" ht="12" customHeight="1">
      <c r="A13" s="7"/>
      <c r="B13" s="7"/>
      <c r="C13" s="6" t="s">
        <v>9</v>
      </c>
      <c r="D13" s="1">
        <v>5580300</v>
      </c>
      <c r="F13" s="7"/>
      <c r="G13" s="7"/>
      <c r="H13" s="7" t="s">
        <v>49</v>
      </c>
      <c r="I13" s="2">
        <v>1290700</v>
      </c>
      <c r="K13" s="7"/>
      <c r="L13" s="7"/>
      <c r="M13" s="7" t="s">
        <v>113</v>
      </c>
      <c r="N13" s="2">
        <v>750200</v>
      </c>
      <c r="P13" s="7"/>
      <c r="Q13" s="7"/>
      <c r="R13" s="7" t="s">
        <v>97</v>
      </c>
      <c r="S13" s="2">
        <v>182700</v>
      </c>
    </row>
    <row r="14" spans="1:20" ht="12" customHeight="1">
      <c r="A14" s="7"/>
      <c r="B14" s="7"/>
      <c r="C14" s="7" t="s">
        <v>10</v>
      </c>
      <c r="D14" s="2">
        <v>1100100</v>
      </c>
      <c r="F14" s="7"/>
      <c r="G14" s="7"/>
      <c r="H14" s="7" t="s">
        <v>50</v>
      </c>
      <c r="I14" s="2">
        <v>1921500</v>
      </c>
      <c r="K14" s="7"/>
      <c r="L14" s="16"/>
      <c r="M14" s="20" t="s">
        <v>7</v>
      </c>
      <c r="N14" s="21">
        <v>4092000</v>
      </c>
      <c r="P14" s="7"/>
      <c r="Q14" s="16"/>
      <c r="R14" s="20" t="s">
        <v>7</v>
      </c>
      <c r="S14" s="21">
        <v>1821600</v>
      </c>
    </row>
    <row r="15" spans="1:20" ht="12" customHeight="1">
      <c r="A15" s="7"/>
      <c r="B15" s="7"/>
      <c r="C15" s="7" t="s">
        <v>11</v>
      </c>
      <c r="D15" s="2">
        <v>1202700</v>
      </c>
      <c r="F15" s="7"/>
      <c r="G15" s="16"/>
      <c r="H15" s="20" t="s">
        <v>7</v>
      </c>
      <c r="I15" s="21">
        <v>42113700</v>
      </c>
      <c r="K15" s="7"/>
      <c r="L15" s="6" t="s">
        <v>114</v>
      </c>
      <c r="M15" s="5"/>
      <c r="N15" s="1">
        <v>13753800</v>
      </c>
      <c r="P15" s="7"/>
      <c r="Q15" s="6" t="s">
        <v>98</v>
      </c>
      <c r="R15" s="5"/>
      <c r="S15" s="1">
        <v>2531500</v>
      </c>
    </row>
    <row r="16" spans="1:20" ht="12" customHeight="1">
      <c r="A16" s="7"/>
      <c r="B16" s="16"/>
      <c r="C16" s="20" t="s">
        <v>7</v>
      </c>
      <c r="D16" s="21">
        <v>25992000</v>
      </c>
      <c r="F16" s="7"/>
      <c r="G16" s="7" t="s">
        <v>51</v>
      </c>
      <c r="H16" s="19"/>
      <c r="I16" s="2">
        <v>63502500</v>
      </c>
      <c r="K16" s="7"/>
      <c r="L16" s="7"/>
      <c r="M16" s="6" t="s">
        <v>115</v>
      </c>
      <c r="N16" s="1">
        <v>6840000</v>
      </c>
      <c r="P16" s="7"/>
      <c r="Q16" s="7"/>
      <c r="R16" s="6" t="s">
        <v>99</v>
      </c>
      <c r="S16" s="1">
        <v>1029800</v>
      </c>
    </row>
    <row r="17" spans="1:19" ht="12" customHeight="1">
      <c r="A17" s="7"/>
      <c r="B17" s="7" t="s">
        <v>12</v>
      </c>
      <c r="C17" s="19"/>
      <c r="D17" s="2">
        <v>29155500</v>
      </c>
      <c r="F17" s="7"/>
      <c r="G17" s="7"/>
      <c r="H17" s="6" t="s">
        <v>52</v>
      </c>
      <c r="I17" s="1">
        <v>4958900</v>
      </c>
      <c r="K17" s="7"/>
      <c r="L17" s="7"/>
      <c r="M17" s="7" t="s">
        <v>116</v>
      </c>
      <c r="N17" s="2">
        <v>1120000</v>
      </c>
      <c r="P17" s="7"/>
      <c r="Q17" s="7"/>
      <c r="R17" s="7" t="s">
        <v>100</v>
      </c>
      <c r="S17" s="2">
        <v>102300</v>
      </c>
    </row>
    <row r="18" spans="1:19" ht="12" customHeight="1">
      <c r="A18" s="7"/>
      <c r="B18" s="7"/>
      <c r="C18" s="6" t="s">
        <v>13</v>
      </c>
      <c r="D18" s="1">
        <v>1419300</v>
      </c>
      <c r="F18" s="7"/>
      <c r="G18" s="7"/>
      <c r="H18" s="7" t="s">
        <v>53</v>
      </c>
      <c r="I18" s="2">
        <v>1923200</v>
      </c>
      <c r="K18" s="7"/>
      <c r="L18" s="7"/>
      <c r="M18" s="7" t="s">
        <v>117</v>
      </c>
      <c r="N18" s="2">
        <v>192000</v>
      </c>
      <c r="P18" s="7"/>
      <c r="Q18" s="7"/>
      <c r="R18" s="7" t="s">
        <v>101</v>
      </c>
      <c r="S18" s="2">
        <v>178200</v>
      </c>
    </row>
    <row r="19" spans="1:19" ht="12" customHeight="1">
      <c r="A19" s="7"/>
      <c r="B19" s="7"/>
      <c r="C19" s="7" t="s">
        <v>14</v>
      </c>
      <c r="D19" s="2">
        <v>991800</v>
      </c>
      <c r="F19" s="7"/>
      <c r="G19" s="7"/>
      <c r="H19" s="7" t="s">
        <v>54</v>
      </c>
      <c r="I19" s="2">
        <v>1226700</v>
      </c>
      <c r="K19" s="7"/>
      <c r="L19" s="7"/>
      <c r="M19" s="7" t="s">
        <v>118</v>
      </c>
      <c r="N19" s="2">
        <v>251200</v>
      </c>
      <c r="P19" s="7"/>
      <c r="Q19" s="16"/>
      <c r="R19" s="20" t="s">
        <v>7</v>
      </c>
      <c r="S19" s="21">
        <v>1221200</v>
      </c>
    </row>
    <row r="20" spans="1:19" ht="12" customHeight="1">
      <c r="A20" s="7"/>
      <c r="B20" s="7"/>
      <c r="C20" s="7" t="s">
        <v>15</v>
      </c>
      <c r="D20" s="2">
        <v>1151400</v>
      </c>
      <c r="F20" s="7"/>
      <c r="G20" s="7"/>
      <c r="H20" s="7" t="s">
        <v>55</v>
      </c>
      <c r="I20" s="2">
        <v>1442300</v>
      </c>
      <c r="K20" s="7"/>
      <c r="L20" s="7"/>
      <c r="M20" s="7" t="s">
        <v>119</v>
      </c>
      <c r="N20" s="2">
        <v>189400</v>
      </c>
      <c r="P20" s="7"/>
      <c r="Q20" s="7" t="s">
        <v>102</v>
      </c>
      <c r="R20" s="19"/>
      <c r="S20" s="2">
        <v>2365300</v>
      </c>
    </row>
    <row r="21" spans="1:19" ht="12" customHeight="1">
      <c r="A21" s="7"/>
      <c r="B21" s="7"/>
      <c r="C21" s="20" t="s">
        <v>7</v>
      </c>
      <c r="D21" s="21">
        <v>25593000</v>
      </c>
      <c r="F21" s="7"/>
      <c r="G21" s="7"/>
      <c r="H21" s="7" t="s">
        <v>56</v>
      </c>
      <c r="I21" s="2">
        <v>1061100</v>
      </c>
      <c r="K21" s="7"/>
      <c r="L21" s="7"/>
      <c r="M21" s="7" t="s">
        <v>120</v>
      </c>
      <c r="N21" s="2">
        <v>144900</v>
      </c>
      <c r="P21" s="7"/>
      <c r="Q21" s="7"/>
      <c r="R21" s="6" t="s">
        <v>103</v>
      </c>
      <c r="S21" s="1">
        <v>902400</v>
      </c>
    </row>
    <row r="22" spans="1:19" ht="12" customHeight="1">
      <c r="A22" s="7"/>
      <c r="B22" s="6" t="s">
        <v>16</v>
      </c>
      <c r="C22" s="5"/>
      <c r="D22" s="1">
        <v>29651400</v>
      </c>
      <c r="F22" s="7"/>
      <c r="G22" s="7"/>
      <c r="H22" s="7" t="s">
        <v>127</v>
      </c>
      <c r="I22" s="2">
        <v>1489900</v>
      </c>
      <c r="K22" s="7"/>
      <c r="L22" s="16"/>
      <c r="M22" s="20" t="s">
        <v>7</v>
      </c>
      <c r="N22" s="21">
        <v>5016300</v>
      </c>
      <c r="P22" s="7"/>
      <c r="Q22" s="7"/>
      <c r="R22" s="7" t="s">
        <v>104</v>
      </c>
      <c r="S22" s="2">
        <v>142700</v>
      </c>
    </row>
    <row r="23" spans="1:19" ht="12" customHeight="1">
      <c r="A23" s="7"/>
      <c r="B23" s="7"/>
      <c r="C23" s="6" t="s">
        <v>17</v>
      </c>
      <c r="D23" s="1">
        <v>2821500</v>
      </c>
      <c r="F23" s="7"/>
      <c r="G23" s="7"/>
      <c r="H23" s="7" t="s">
        <v>57</v>
      </c>
      <c r="I23" s="2">
        <v>1871300</v>
      </c>
      <c r="K23" s="7"/>
      <c r="L23" s="6" t="s">
        <v>121</v>
      </c>
      <c r="M23" s="5"/>
      <c r="N23" s="1">
        <v>5759500</v>
      </c>
      <c r="P23" s="7"/>
      <c r="Q23" s="7"/>
      <c r="R23" s="7" t="s">
        <v>105</v>
      </c>
      <c r="S23" s="2">
        <v>116900</v>
      </c>
    </row>
    <row r="24" spans="1:19" ht="12" customHeight="1">
      <c r="A24" s="7"/>
      <c r="B24" s="7"/>
      <c r="C24" s="7" t="s">
        <v>18</v>
      </c>
      <c r="D24" s="2">
        <v>1271100</v>
      </c>
      <c r="F24" s="7"/>
      <c r="G24" s="7"/>
      <c r="H24" s="7" t="s">
        <v>58</v>
      </c>
      <c r="I24" s="2">
        <v>1204400</v>
      </c>
      <c r="K24" s="7"/>
      <c r="L24" s="7"/>
      <c r="M24" s="6" t="s">
        <v>122</v>
      </c>
      <c r="N24" s="1">
        <v>3590000</v>
      </c>
      <c r="P24" s="7"/>
      <c r="Q24" s="7"/>
      <c r="R24" s="7" t="s">
        <v>106</v>
      </c>
      <c r="S24" s="2">
        <v>101200</v>
      </c>
    </row>
    <row r="25" spans="1:19" ht="12" customHeight="1">
      <c r="A25" s="7"/>
      <c r="B25" s="7"/>
      <c r="C25" s="7" t="s">
        <v>19</v>
      </c>
      <c r="D25" s="2">
        <v>1128600</v>
      </c>
      <c r="F25" s="7"/>
      <c r="G25" s="7"/>
      <c r="H25" s="7" t="s">
        <v>59</v>
      </c>
      <c r="I25" s="2">
        <v>1615600</v>
      </c>
      <c r="K25" s="7"/>
      <c r="L25" s="7"/>
      <c r="M25" s="7" t="s">
        <v>96</v>
      </c>
      <c r="N25" s="2">
        <v>220800</v>
      </c>
      <c r="P25" s="16"/>
      <c r="Q25" s="16"/>
      <c r="R25" s="20" t="s">
        <v>7</v>
      </c>
      <c r="S25" s="21">
        <v>1102100</v>
      </c>
    </row>
    <row r="26" spans="1:19" ht="12" customHeight="1">
      <c r="A26" s="7"/>
      <c r="B26" s="7"/>
      <c r="C26" s="7" t="s">
        <v>20</v>
      </c>
      <c r="D26" s="2">
        <v>1174200</v>
      </c>
      <c r="F26" s="7"/>
      <c r="G26" s="7"/>
      <c r="H26" s="7" t="s">
        <v>60</v>
      </c>
      <c r="I26" s="2">
        <v>1399300</v>
      </c>
      <c r="K26" s="7"/>
      <c r="L26" s="7"/>
      <c r="M26" s="7" t="s">
        <v>123</v>
      </c>
      <c r="N26" s="2">
        <v>336600</v>
      </c>
    </row>
    <row r="27" spans="1:19" ht="12" customHeight="1">
      <c r="A27" s="7"/>
      <c r="B27" s="16"/>
      <c r="C27" s="20" t="s">
        <v>7</v>
      </c>
      <c r="D27" s="21">
        <v>23256000</v>
      </c>
      <c r="F27" s="7"/>
      <c r="G27" s="7"/>
      <c r="H27" s="7" t="s">
        <v>61</v>
      </c>
      <c r="I27" s="2">
        <v>1501600</v>
      </c>
      <c r="K27" s="16"/>
      <c r="L27" s="16"/>
      <c r="M27" s="20" t="s">
        <v>7</v>
      </c>
      <c r="N27" s="21">
        <v>1612100</v>
      </c>
    </row>
    <row r="28" spans="1:19" ht="12" customHeight="1">
      <c r="A28" s="7"/>
      <c r="B28" s="7" t="s">
        <v>21</v>
      </c>
      <c r="C28" s="19"/>
      <c r="D28" s="2">
        <v>29737100</v>
      </c>
      <c r="F28" s="7"/>
      <c r="G28" s="7"/>
      <c r="H28" s="20" t="s">
        <v>7</v>
      </c>
      <c r="I28" s="21">
        <v>43808200</v>
      </c>
      <c r="P28" s="17"/>
      <c r="Q28" s="17"/>
    </row>
    <row r="29" spans="1:19" ht="12" customHeight="1">
      <c r="A29" s="7"/>
      <c r="B29" s="7"/>
      <c r="C29" s="6" t="s">
        <v>22</v>
      </c>
      <c r="D29" s="1">
        <v>2639100</v>
      </c>
      <c r="F29" s="7"/>
      <c r="G29" s="6" t="s">
        <v>62</v>
      </c>
      <c r="H29" s="5"/>
      <c r="I29" s="1">
        <v>37072500</v>
      </c>
    </row>
    <row r="30" spans="1:19" ht="12" customHeight="1">
      <c r="A30" s="7"/>
      <c r="B30" s="7"/>
      <c r="C30" s="7" t="s">
        <v>23</v>
      </c>
      <c r="D30" s="2">
        <v>741000</v>
      </c>
      <c r="F30" s="7"/>
      <c r="G30" s="7"/>
      <c r="H30" s="6" t="s">
        <v>63</v>
      </c>
      <c r="I30" s="1">
        <v>2976400</v>
      </c>
    </row>
    <row r="31" spans="1:19" ht="12" customHeight="1">
      <c r="A31" s="7"/>
      <c r="B31" s="7"/>
      <c r="C31" s="7" t="s">
        <v>24</v>
      </c>
      <c r="D31" s="2">
        <v>934800</v>
      </c>
      <c r="F31" s="7"/>
      <c r="G31" s="7"/>
      <c r="H31" s="7" t="s">
        <v>64</v>
      </c>
      <c r="I31" s="2">
        <v>1198800</v>
      </c>
      <c r="K31" s="6" t="s">
        <v>124</v>
      </c>
      <c r="L31" s="5"/>
      <c r="M31" s="5"/>
      <c r="N31" s="1">
        <f>N34+N40</f>
        <v>10457900</v>
      </c>
      <c r="P31" s="17"/>
      <c r="Q31" s="17"/>
    </row>
    <row r="32" spans="1:19" ht="12" customHeight="1">
      <c r="A32" s="7"/>
      <c r="B32" s="7"/>
      <c r="C32" s="20" t="s">
        <v>7</v>
      </c>
      <c r="D32" s="21">
        <v>25422200</v>
      </c>
      <c r="F32" s="7"/>
      <c r="G32" s="7"/>
      <c r="H32" s="7" t="s">
        <v>65</v>
      </c>
      <c r="I32" s="2">
        <v>1349900</v>
      </c>
      <c r="K32" s="7"/>
      <c r="L32" s="19"/>
      <c r="M32" s="19"/>
      <c r="N32" s="23">
        <f>N39+N45</f>
        <v>6222500</v>
      </c>
    </row>
    <row r="33" spans="1:17" ht="12" customHeight="1">
      <c r="A33" s="7"/>
      <c r="B33" s="6" t="s">
        <v>25</v>
      </c>
      <c r="C33" s="5"/>
      <c r="D33" s="1">
        <v>32290500</v>
      </c>
      <c r="F33" s="7"/>
      <c r="G33" s="7"/>
      <c r="H33" s="7" t="s">
        <v>66</v>
      </c>
      <c r="I33" s="2">
        <v>1837100</v>
      </c>
      <c r="K33" s="7"/>
      <c r="L33" s="19"/>
      <c r="M33" s="19"/>
      <c r="N33" s="2"/>
    </row>
    <row r="34" spans="1:17" ht="12" customHeight="1">
      <c r="A34" s="7"/>
      <c r="B34" s="7"/>
      <c r="C34" s="6" t="s">
        <v>26</v>
      </c>
      <c r="D34" s="1">
        <v>6498000</v>
      </c>
      <c r="F34" s="7"/>
      <c r="G34" s="7"/>
      <c r="H34" s="7" t="s">
        <v>67</v>
      </c>
      <c r="I34" s="2">
        <v>1510200</v>
      </c>
      <c r="K34" s="7"/>
      <c r="L34" s="6" t="s">
        <v>125</v>
      </c>
      <c r="M34" s="5"/>
      <c r="N34" s="1">
        <v>4959600</v>
      </c>
      <c r="P34" s="17"/>
      <c r="Q34" s="17"/>
    </row>
    <row r="35" spans="1:17" ht="12" customHeight="1">
      <c r="A35" s="7"/>
      <c r="B35" s="7"/>
      <c r="C35" s="7" t="s">
        <v>27</v>
      </c>
      <c r="D35" s="2">
        <v>1094400</v>
      </c>
      <c r="F35" s="7"/>
      <c r="G35" s="16"/>
      <c r="H35" s="20" t="s">
        <v>7</v>
      </c>
      <c r="I35" s="21">
        <v>28200100</v>
      </c>
      <c r="K35" s="7"/>
      <c r="L35" s="7"/>
      <c r="M35" s="6" t="s">
        <v>125</v>
      </c>
      <c r="N35" s="1">
        <v>2399700</v>
      </c>
    </row>
    <row r="36" spans="1:17" ht="12" customHeight="1">
      <c r="A36" s="7"/>
      <c r="B36" s="7"/>
      <c r="C36" s="7" t="s">
        <v>28</v>
      </c>
      <c r="D36" s="2">
        <v>1362300</v>
      </c>
      <c r="F36" s="7"/>
      <c r="G36" s="7" t="s">
        <v>68</v>
      </c>
      <c r="H36" s="19"/>
      <c r="I36" s="2">
        <v>45320600</v>
      </c>
      <c r="K36" s="7"/>
      <c r="L36" s="7"/>
      <c r="M36" s="7" t="s">
        <v>128</v>
      </c>
      <c r="N36" s="2">
        <v>203500</v>
      </c>
    </row>
    <row r="37" spans="1:17" ht="12" customHeight="1">
      <c r="A37" s="7"/>
      <c r="B37" s="7"/>
      <c r="C37" s="7" t="s">
        <v>29</v>
      </c>
      <c r="D37" s="2">
        <v>1390800</v>
      </c>
      <c r="F37" s="7"/>
      <c r="G37" s="7"/>
      <c r="H37" s="6" t="s">
        <v>69</v>
      </c>
      <c r="I37" s="1">
        <v>6291100</v>
      </c>
      <c r="K37" s="7"/>
      <c r="L37" s="7"/>
      <c r="M37" s="7" t="s">
        <v>129</v>
      </c>
      <c r="N37" s="2">
        <v>140500</v>
      </c>
      <c r="P37" s="17"/>
      <c r="Q37" s="17"/>
    </row>
    <row r="38" spans="1:17" ht="12" customHeight="1">
      <c r="A38" s="7"/>
      <c r="B38" s="16"/>
      <c r="C38" s="20" t="s">
        <v>7</v>
      </c>
      <c r="D38" s="21">
        <v>21945000</v>
      </c>
      <c r="F38" s="7"/>
      <c r="G38" s="7"/>
      <c r="H38" s="7" t="s">
        <v>3</v>
      </c>
      <c r="I38" s="2">
        <v>1498000</v>
      </c>
      <c r="K38" s="7"/>
      <c r="L38" s="7"/>
      <c r="M38" s="7" t="s">
        <v>130</v>
      </c>
      <c r="N38" s="2">
        <v>100400</v>
      </c>
    </row>
    <row r="39" spans="1:17" ht="12" customHeight="1">
      <c r="A39" s="7"/>
      <c r="B39" s="7" t="s">
        <v>30</v>
      </c>
      <c r="C39" s="19"/>
      <c r="D39" s="2">
        <v>40088100</v>
      </c>
      <c r="F39" s="7"/>
      <c r="G39" s="7"/>
      <c r="H39" s="7" t="s">
        <v>70</v>
      </c>
      <c r="I39" s="2">
        <v>1432400</v>
      </c>
      <c r="K39" s="7"/>
      <c r="L39" s="16"/>
      <c r="M39" s="20" t="s">
        <v>7</v>
      </c>
      <c r="N39" s="21">
        <v>2117500</v>
      </c>
    </row>
    <row r="40" spans="1:17" ht="12" customHeight="1">
      <c r="A40" s="7"/>
      <c r="B40" s="7"/>
      <c r="C40" s="6" t="s">
        <v>31</v>
      </c>
      <c r="D40" s="1">
        <v>6156000</v>
      </c>
      <c r="F40" s="7"/>
      <c r="G40" s="7"/>
      <c r="H40" s="7" t="s">
        <v>71</v>
      </c>
      <c r="I40" s="2">
        <v>1071200</v>
      </c>
      <c r="K40" s="7"/>
      <c r="L40" s="6" t="s">
        <v>126</v>
      </c>
      <c r="M40" s="5"/>
      <c r="N40" s="1">
        <v>5498300</v>
      </c>
    </row>
    <row r="41" spans="1:17" ht="12" customHeight="1">
      <c r="A41" s="7"/>
      <c r="B41" s="7"/>
      <c r="C41" s="7" t="s">
        <v>32</v>
      </c>
      <c r="D41" s="2">
        <v>860700</v>
      </c>
      <c r="F41" s="7"/>
      <c r="G41" s="7"/>
      <c r="H41" s="20" t="s">
        <v>7</v>
      </c>
      <c r="I41" s="21">
        <v>32027900</v>
      </c>
      <c r="K41" s="7"/>
      <c r="L41" s="7"/>
      <c r="M41" s="6" t="s">
        <v>126</v>
      </c>
      <c r="N41" s="1">
        <v>943300</v>
      </c>
    </row>
    <row r="42" spans="1:17" ht="12" customHeight="1">
      <c r="A42" s="7"/>
      <c r="B42" s="7"/>
      <c r="C42" s="7" t="s">
        <v>33</v>
      </c>
      <c r="D42" s="2">
        <v>1048800</v>
      </c>
      <c r="F42" s="7"/>
      <c r="G42" s="6" t="s">
        <v>72</v>
      </c>
      <c r="H42" s="5"/>
      <c r="I42" s="1">
        <v>30971400</v>
      </c>
      <c r="K42" s="7"/>
      <c r="L42" s="7"/>
      <c r="M42" s="7" t="s">
        <v>131</v>
      </c>
      <c r="N42" s="2">
        <v>230000</v>
      </c>
    </row>
    <row r="43" spans="1:17" ht="12" customHeight="1">
      <c r="A43" s="7"/>
      <c r="B43" s="7"/>
      <c r="C43" s="7" t="s">
        <v>34</v>
      </c>
      <c r="D43" s="2">
        <v>843600</v>
      </c>
      <c r="F43" s="7"/>
      <c r="G43" s="7"/>
      <c r="H43" s="6" t="s">
        <v>73</v>
      </c>
      <c r="I43" s="1">
        <v>2359300</v>
      </c>
      <c r="K43" s="7"/>
      <c r="L43" s="7"/>
      <c r="M43" s="7" t="s">
        <v>132</v>
      </c>
      <c r="N43" s="2">
        <v>117500</v>
      </c>
    </row>
    <row r="44" spans="1:17" ht="12" customHeight="1">
      <c r="A44" s="7"/>
      <c r="B44" s="7"/>
      <c r="C44" s="20" t="s">
        <v>7</v>
      </c>
      <c r="D44" s="21">
        <v>31179000</v>
      </c>
      <c r="F44" s="7"/>
      <c r="G44" s="7"/>
      <c r="H44" s="7" t="s">
        <v>74</v>
      </c>
      <c r="I44" s="2">
        <v>1323300</v>
      </c>
      <c r="K44" s="7"/>
      <c r="L44" s="7"/>
      <c r="M44" s="7" t="s">
        <v>133</v>
      </c>
      <c r="N44" s="2">
        <v>102500</v>
      </c>
    </row>
    <row r="45" spans="1:17" ht="12" customHeight="1">
      <c r="A45" s="7"/>
      <c r="B45" s="6" t="s">
        <v>35</v>
      </c>
      <c r="C45" s="5"/>
      <c r="D45" s="1">
        <v>29783500</v>
      </c>
      <c r="F45" s="7"/>
      <c r="G45" s="7"/>
      <c r="H45" s="7" t="s">
        <v>75</v>
      </c>
      <c r="I45" s="2">
        <v>1219900</v>
      </c>
      <c r="K45" s="16"/>
      <c r="L45" s="16"/>
      <c r="M45" s="20" t="s">
        <v>7</v>
      </c>
      <c r="N45" s="21">
        <v>4105000</v>
      </c>
    </row>
    <row r="46" spans="1:17" ht="12" customHeight="1">
      <c r="A46" s="7"/>
      <c r="B46" s="7"/>
      <c r="C46" s="6" t="s">
        <v>36</v>
      </c>
      <c r="D46" s="1">
        <v>4423200</v>
      </c>
      <c r="F46" s="7"/>
      <c r="G46" s="7"/>
      <c r="H46" s="7" t="s">
        <v>76</v>
      </c>
      <c r="I46" s="2">
        <v>1561600</v>
      </c>
    </row>
    <row r="47" spans="1:17" ht="12" customHeight="1">
      <c r="A47" s="7"/>
      <c r="B47" s="7"/>
      <c r="C47" s="7" t="s">
        <v>37</v>
      </c>
      <c r="D47" s="2">
        <v>780900</v>
      </c>
      <c r="F47" s="7"/>
      <c r="G47" s="7"/>
      <c r="H47" s="7" t="s">
        <v>77</v>
      </c>
      <c r="I47" s="2">
        <v>1608100</v>
      </c>
    </row>
    <row r="48" spans="1:17" ht="12" customHeight="1">
      <c r="A48" s="7"/>
      <c r="B48" s="7"/>
      <c r="C48" s="7" t="s">
        <v>38</v>
      </c>
      <c r="D48" s="2">
        <v>746700</v>
      </c>
      <c r="F48" s="7"/>
      <c r="G48" s="16"/>
      <c r="H48" s="20" t="s">
        <v>7</v>
      </c>
      <c r="I48" s="21">
        <v>22899200</v>
      </c>
    </row>
    <row r="49" spans="1:9" ht="12" customHeight="1">
      <c r="A49" s="7"/>
      <c r="B49" s="7"/>
      <c r="C49" s="7" t="s">
        <v>39</v>
      </c>
      <c r="D49" s="2">
        <v>957600</v>
      </c>
      <c r="F49" s="7"/>
      <c r="G49" s="7" t="s">
        <v>78</v>
      </c>
      <c r="H49" s="19"/>
      <c r="I49" s="2">
        <v>39880200</v>
      </c>
    </row>
    <row r="50" spans="1:9" ht="12" customHeight="1">
      <c r="A50" s="7"/>
      <c r="B50" s="7"/>
      <c r="C50" s="7" t="s">
        <v>40</v>
      </c>
      <c r="D50" s="2">
        <v>826500</v>
      </c>
      <c r="F50" s="7"/>
      <c r="G50" s="7"/>
      <c r="H50" s="6" t="s">
        <v>79</v>
      </c>
      <c r="I50" s="1">
        <v>2911400</v>
      </c>
    </row>
    <row r="51" spans="1:9" ht="12" customHeight="1">
      <c r="A51" s="16"/>
      <c r="B51" s="16"/>
      <c r="C51" s="20" t="s">
        <v>7</v>
      </c>
      <c r="D51" s="21">
        <v>22048600</v>
      </c>
      <c r="F51" s="7"/>
      <c r="G51" s="7"/>
      <c r="H51" s="7" t="s">
        <v>80</v>
      </c>
      <c r="I51" s="2">
        <v>1321200</v>
      </c>
    </row>
    <row r="52" spans="1:9" ht="12" customHeight="1">
      <c r="F52" s="7"/>
      <c r="G52" s="7"/>
      <c r="H52" s="7" t="s">
        <v>81</v>
      </c>
      <c r="I52" s="2">
        <v>1905300</v>
      </c>
    </row>
    <row r="53" spans="1:9" ht="12" customHeight="1">
      <c r="F53" s="7"/>
      <c r="G53" s="7"/>
      <c r="H53" s="7" t="s">
        <v>82</v>
      </c>
      <c r="I53" s="2">
        <v>1133100</v>
      </c>
    </row>
    <row r="54" spans="1:9" ht="12" customHeight="1">
      <c r="F54" s="7"/>
      <c r="G54" s="7"/>
      <c r="H54" s="20" t="s">
        <v>7</v>
      </c>
      <c r="I54" s="21">
        <v>32609200</v>
      </c>
    </row>
    <row r="55" spans="1:9" ht="12" customHeight="1">
      <c r="F55" s="7"/>
      <c r="G55" s="6" t="s">
        <v>83</v>
      </c>
      <c r="H55" s="5"/>
      <c r="I55" s="1">
        <v>39049700</v>
      </c>
    </row>
    <row r="56" spans="1:9" ht="12" customHeight="1">
      <c r="F56" s="7"/>
      <c r="G56" s="7"/>
      <c r="H56" s="6" t="s">
        <v>84</v>
      </c>
      <c r="I56" s="1">
        <v>2719200</v>
      </c>
    </row>
    <row r="57" spans="1:9" ht="12" customHeight="1">
      <c r="F57" s="7"/>
      <c r="G57" s="7"/>
      <c r="H57" s="7" t="s">
        <v>85</v>
      </c>
      <c r="I57" s="2">
        <v>1009300</v>
      </c>
    </row>
    <row r="58" spans="1:9" ht="12" customHeight="1">
      <c r="F58" s="7"/>
      <c r="G58" s="7"/>
      <c r="H58" s="7" t="s">
        <v>86</v>
      </c>
      <c r="I58" s="2">
        <v>1231400</v>
      </c>
    </row>
    <row r="59" spans="1:9" ht="12" customHeight="1">
      <c r="F59" s="7"/>
      <c r="G59" s="7"/>
      <c r="H59" s="7" t="s">
        <v>87</v>
      </c>
      <c r="I59" s="2">
        <v>1411200</v>
      </c>
    </row>
    <row r="60" spans="1:9" ht="12" customHeight="1">
      <c r="F60" s="7"/>
      <c r="G60" s="7"/>
      <c r="H60" s="7" t="s">
        <v>88</v>
      </c>
      <c r="I60" s="2">
        <v>1690800</v>
      </c>
    </row>
    <row r="61" spans="1:9" ht="12" customHeight="1">
      <c r="F61" s="16"/>
      <c r="G61" s="16"/>
      <c r="H61" s="20" t="s">
        <v>7</v>
      </c>
      <c r="I61" s="21">
        <v>30987800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B2" sqref="B2"/>
    </sheetView>
  </sheetViews>
  <sheetFormatPr baseColWidth="10" defaultColWidth="10.7109375" defaultRowHeight="20.100000000000001" customHeight="1"/>
  <cols>
    <col min="1" max="16384" width="10.7109375" style="24"/>
  </cols>
  <sheetData>
    <row r="1" spans="1:11" ht="20.100000000000001" customHeight="1">
      <c r="A1" s="39" t="s">
        <v>147</v>
      </c>
      <c r="B1" s="41" t="s">
        <v>134</v>
      </c>
      <c r="C1" s="41" t="s">
        <v>135</v>
      </c>
      <c r="D1" s="41" t="s">
        <v>136</v>
      </c>
      <c r="E1" s="41" t="s">
        <v>137</v>
      </c>
      <c r="F1" s="41" t="s">
        <v>138</v>
      </c>
      <c r="G1" s="41" t="s">
        <v>139</v>
      </c>
      <c r="H1" s="41" t="s">
        <v>140</v>
      </c>
      <c r="I1" s="41" t="s">
        <v>141</v>
      </c>
      <c r="J1" s="41" t="s">
        <v>142</v>
      </c>
      <c r="K1" s="42" t="s">
        <v>144</v>
      </c>
    </row>
    <row r="2" spans="1:11" ht="20.100000000000001" customHeight="1">
      <c r="A2" s="40" t="s">
        <v>143</v>
      </c>
      <c r="B2" s="25">
        <v>5</v>
      </c>
      <c r="C2" s="25">
        <v>4</v>
      </c>
      <c r="D2" s="25">
        <v>4</v>
      </c>
      <c r="E2" s="25">
        <v>3</v>
      </c>
      <c r="F2" s="25">
        <v>3</v>
      </c>
      <c r="G2" s="25">
        <v>0</v>
      </c>
      <c r="H2" s="25">
        <v>0</v>
      </c>
      <c r="I2" s="25">
        <v>0</v>
      </c>
      <c r="J2" s="25">
        <v>0</v>
      </c>
      <c r="K2" s="26">
        <v>0</v>
      </c>
    </row>
    <row r="3" spans="1:11" ht="20.100000000000001" customHeight="1">
      <c r="A3" s="36">
        <f t="shared" ref="A3:A12" si="0">B3+C3</f>
        <v>1</v>
      </c>
      <c r="B3" s="31">
        <f>B2/B2</f>
        <v>1</v>
      </c>
      <c r="C3" s="27"/>
      <c r="D3" s="27"/>
      <c r="E3" s="27"/>
      <c r="F3" s="27"/>
      <c r="G3" s="27"/>
      <c r="H3" s="27"/>
      <c r="I3" s="27"/>
      <c r="J3" s="27"/>
      <c r="K3" s="28"/>
    </row>
    <row r="4" spans="1:11" ht="20.100000000000001" customHeight="1">
      <c r="A4" s="37">
        <f t="shared" si="0"/>
        <v>1</v>
      </c>
      <c r="B4" s="32">
        <f>B2/(B2+C2)</f>
        <v>0.55555555555555558</v>
      </c>
      <c r="C4" s="29">
        <f>C2/(B2+C2)</f>
        <v>0.44444444444444442</v>
      </c>
      <c r="D4" s="29"/>
      <c r="E4" s="29"/>
      <c r="F4" s="29"/>
      <c r="G4" s="29"/>
      <c r="H4" s="29"/>
      <c r="I4" s="29"/>
      <c r="J4" s="29"/>
      <c r="K4" s="30"/>
    </row>
    <row r="5" spans="1:11" ht="20.100000000000001" customHeight="1">
      <c r="A5" s="37">
        <f t="shared" si="0"/>
        <v>0.69230769230769229</v>
      </c>
      <c r="B5" s="32">
        <f>B2/(B2+C2+D2)</f>
        <v>0.38461538461538464</v>
      </c>
      <c r="C5" s="29">
        <f>C2/(B2+C2+D2)</f>
        <v>0.30769230769230771</v>
      </c>
      <c r="D5" s="29">
        <f>D2/(B2+C2+D2)</f>
        <v>0.30769230769230771</v>
      </c>
      <c r="E5" s="29"/>
      <c r="F5" s="29"/>
      <c r="G5" s="29"/>
      <c r="H5" s="29"/>
      <c r="I5" s="29"/>
      <c r="J5" s="29"/>
      <c r="K5" s="30"/>
    </row>
    <row r="6" spans="1:11" ht="20.100000000000001" customHeight="1">
      <c r="A6" s="37">
        <f t="shared" si="0"/>
        <v>0.5625</v>
      </c>
      <c r="B6" s="32">
        <f>B2/(B2+C2+D2+E2)</f>
        <v>0.3125</v>
      </c>
      <c r="C6" s="29">
        <f>C2/(B2+C2+D2+E2)</f>
        <v>0.25</v>
      </c>
      <c r="D6" s="29">
        <f>D2/(B2+C2+D2+E2)</f>
        <v>0.25</v>
      </c>
      <c r="E6" s="29">
        <f>E2/(B2+C2+D2+E2)</f>
        <v>0.1875</v>
      </c>
      <c r="F6" s="29"/>
      <c r="G6" s="29"/>
      <c r="H6" s="29"/>
      <c r="I6" s="29"/>
      <c r="J6" s="29"/>
      <c r="K6" s="30"/>
    </row>
    <row r="7" spans="1:11" ht="20.100000000000001" customHeight="1">
      <c r="A7" s="37">
        <f t="shared" si="0"/>
        <v>0.47368421052631576</v>
      </c>
      <c r="B7" s="32">
        <f>B2/(B2+C2+D2+E2+F2)</f>
        <v>0.26315789473684209</v>
      </c>
      <c r="C7" s="29">
        <f>C2/(B2+C2+D2+E2+F2)</f>
        <v>0.21052631578947367</v>
      </c>
      <c r="D7" s="29">
        <f>D2/(B2+C2+D2+E2+F2)</f>
        <v>0.21052631578947367</v>
      </c>
      <c r="E7" s="29">
        <f>E2/(B2+C2+D2+E2+F2)</f>
        <v>0.15789473684210525</v>
      </c>
      <c r="F7" s="29">
        <f>F2/(B2+C2+D2+E2+F2)</f>
        <v>0.15789473684210525</v>
      </c>
      <c r="G7" s="29"/>
      <c r="H7" s="29"/>
      <c r="I7" s="29"/>
      <c r="J7" s="29"/>
      <c r="K7" s="30"/>
    </row>
    <row r="8" spans="1:11" ht="20.100000000000001" customHeight="1">
      <c r="A8" s="37">
        <f t="shared" si="0"/>
        <v>0.47368421052631576</v>
      </c>
      <c r="B8" s="32">
        <f>B2/(B2+C2+D2+E2+F2+G2)</f>
        <v>0.26315789473684209</v>
      </c>
      <c r="C8" s="29">
        <f>C2/(B2+C2+D2+E2+F2+G2)</f>
        <v>0.21052631578947367</v>
      </c>
      <c r="D8" s="29">
        <f>D2/(B2+C2+D2+E2+F2+G2)</f>
        <v>0.21052631578947367</v>
      </c>
      <c r="E8" s="29">
        <f>E2/(B2+C2+D2+E2+F2+G2)</f>
        <v>0.15789473684210525</v>
      </c>
      <c r="F8" s="29">
        <f>F2/(B2+C2+D2+E2+F2+G2)</f>
        <v>0.15789473684210525</v>
      </c>
      <c r="G8" s="29">
        <f>G2/(B2+C2+D2+E2+F2+G2)</f>
        <v>0</v>
      </c>
      <c r="H8" s="29"/>
      <c r="I8" s="29"/>
      <c r="J8" s="29"/>
      <c r="K8" s="30"/>
    </row>
    <row r="9" spans="1:11" ht="20.100000000000001" customHeight="1">
      <c r="A9" s="37">
        <f t="shared" si="0"/>
        <v>0.47368421052631576</v>
      </c>
      <c r="B9" s="32">
        <f>B2/(B2+C2+D2+E2+F2+G2+H2)</f>
        <v>0.26315789473684209</v>
      </c>
      <c r="C9" s="29">
        <f>C2/(B2+C2+D2+E2+F2+G2+H2)</f>
        <v>0.21052631578947367</v>
      </c>
      <c r="D9" s="29">
        <f>D2/(B2+C2+D2+E2+F2+G2+H2)</f>
        <v>0.21052631578947367</v>
      </c>
      <c r="E9" s="29">
        <f>E2/(B2+C2+D2+E2+F2+G2+H2)</f>
        <v>0.15789473684210525</v>
      </c>
      <c r="F9" s="29">
        <f>F2/(B2+C2+D2+E2+F2+G2+H2)</f>
        <v>0.15789473684210525</v>
      </c>
      <c r="G9" s="29">
        <f>G2/(B2+C2+D2+E2+F2+G2+H2)</f>
        <v>0</v>
      </c>
      <c r="H9" s="29">
        <f>H2/(B2+C2+D2+E2+F2+G2+H2)</f>
        <v>0</v>
      </c>
      <c r="I9" s="29"/>
      <c r="J9" s="29"/>
      <c r="K9" s="30"/>
    </row>
    <row r="10" spans="1:11" ht="20.100000000000001" customHeight="1">
      <c r="A10" s="37">
        <f t="shared" si="0"/>
        <v>0.47368421052631576</v>
      </c>
      <c r="B10" s="32">
        <f>B2/(B2+C2+D2+E2+F2+G2+H2+I2)</f>
        <v>0.26315789473684209</v>
      </c>
      <c r="C10" s="29">
        <f>C2/(B2+C2+D2+E2+F2+G2+H2+I2)</f>
        <v>0.21052631578947367</v>
      </c>
      <c r="D10" s="29">
        <f>D2/(B2+C2+D2+E2+F2+G2+H2+I2)</f>
        <v>0.21052631578947367</v>
      </c>
      <c r="E10" s="29">
        <f>E2/(B2+C2+D2+E2+F2+G2+H2+I2)</f>
        <v>0.15789473684210525</v>
      </c>
      <c r="F10" s="29">
        <f>F2/(B2+C2+D2+E2+F2+G2+H2+I2)</f>
        <v>0.15789473684210525</v>
      </c>
      <c r="G10" s="29">
        <f>G2/(B2+C2+D2+E2+F2+G2+H2+I2)</f>
        <v>0</v>
      </c>
      <c r="H10" s="29">
        <f>H2/(B2+C2+D2+E2+F2+G2+H2+I2)</f>
        <v>0</v>
      </c>
      <c r="I10" s="29">
        <f>I2/(B2+C2+D2+E2+F2+G2+H2+I2)</f>
        <v>0</v>
      </c>
      <c r="J10" s="29"/>
      <c r="K10" s="30"/>
    </row>
    <row r="11" spans="1:11" ht="20.100000000000001" customHeight="1">
      <c r="A11" s="37">
        <f t="shared" si="0"/>
        <v>0.47368421052631576</v>
      </c>
      <c r="B11" s="32">
        <f>B2/(B2+C2+D2+E2+F2+G2+H2+I2+J2)</f>
        <v>0.26315789473684209</v>
      </c>
      <c r="C11" s="29">
        <f>C2/(B2+C2+D2+E2+F2+G2+H2+I2+J2)</f>
        <v>0.21052631578947367</v>
      </c>
      <c r="D11" s="29">
        <f>D2/(B2+C2+D2+E2+F2+G2+H2+I2+J2)</f>
        <v>0.21052631578947367</v>
      </c>
      <c r="E11" s="29">
        <f>E2/(B2+C2+D2+E2+F2+G2+H2+I2+J2)</f>
        <v>0.15789473684210525</v>
      </c>
      <c r="F11" s="29">
        <f>F2/(B2+C2+D2+E2+F2+G2+H2+I2+J2)</f>
        <v>0.15789473684210525</v>
      </c>
      <c r="G11" s="29">
        <f>G2/(B2+C2+D2+E2+F2+G2+H2+I2+J2)</f>
        <v>0</v>
      </c>
      <c r="H11" s="29">
        <f>H2/(B2+C2+D2+E2+F2+G2+H2+I2+J2)</f>
        <v>0</v>
      </c>
      <c r="I11" s="29">
        <f>I2/(B2+C2+D2+E2+F2+G2+H2+I2+J2)</f>
        <v>0</v>
      </c>
      <c r="J11" s="29">
        <f>J2/(B2+C2+D2+E2+F2+G2+H2+I2+J2)</f>
        <v>0</v>
      </c>
      <c r="K11" s="30"/>
    </row>
    <row r="12" spans="1:11" ht="20.100000000000001" customHeight="1">
      <c r="A12" s="38">
        <f t="shared" si="0"/>
        <v>0.47368421052631576</v>
      </c>
      <c r="B12" s="33">
        <f>B2/(B2+C2+D2+E2+F2+G2+H2+I2+J2+K2)</f>
        <v>0.26315789473684209</v>
      </c>
      <c r="C12" s="34">
        <f>C2/(B2+C2+D2+E2+F2+G2+H2+I2+J2+K2)</f>
        <v>0.21052631578947367</v>
      </c>
      <c r="D12" s="34">
        <f>D2/(B2+C2+D2+E2+F2+G2+H2+I2+J2+K2)</f>
        <v>0.21052631578947367</v>
      </c>
      <c r="E12" s="34">
        <f>E2/(B2+C2+D2+E2+F2+G2+H2+I2+J2+K2)</f>
        <v>0.15789473684210525</v>
      </c>
      <c r="F12" s="34">
        <f>F2/(B2+C2+D2+E2+F2+G2+H2+I2+J2+K2)</f>
        <v>0.15789473684210525</v>
      </c>
      <c r="G12" s="34">
        <f>G2/(B2+C2+D2+E2+F2+G2+H2+I2+J2+K2)</f>
        <v>0</v>
      </c>
      <c r="H12" s="34">
        <f>H2/(B2+C2+D2+E2+F2+G2+H2+I2+J2+K2)</f>
        <v>0</v>
      </c>
      <c r="I12" s="34">
        <f>I2/(B2+C2+D2+E2+F2+G2+H2+I2+J2+K2)</f>
        <v>0</v>
      </c>
      <c r="J12" s="34">
        <f>J2/(B2+C2+D2+E2+F2+G2+H2+I2+J2+K2)</f>
        <v>0</v>
      </c>
      <c r="K12" s="35">
        <f>K2/(B2+C2+D2+E2+F2+G2+H2+I2+J2+K2)</f>
        <v>0</v>
      </c>
    </row>
    <row r="13" spans="1:11" ht="20.100000000000001" customHeight="1">
      <c r="A13" s="43" t="s">
        <v>145</v>
      </c>
      <c r="B13" s="43" t="s">
        <v>146</v>
      </c>
    </row>
  </sheetData>
  <conditionalFormatting sqref="B3:B11">
    <cfRule type="cellIs" dxfId="3" priority="4" operator="lessThan">
      <formula>0.5</formula>
    </cfRule>
  </conditionalFormatting>
  <conditionalFormatting sqref="A3:A11">
    <cfRule type="cellIs" dxfId="2" priority="3" operator="lessThan">
      <formula>2/3</formula>
    </cfRule>
  </conditionalFormatting>
  <conditionalFormatting sqref="A12">
    <cfRule type="cellIs" dxfId="1" priority="2" operator="lessThan">
      <formula>2/3</formula>
    </cfRule>
  </conditionalFormatting>
  <conditionalFormatting sqref="B12">
    <cfRule type="cellIs" dxfId="0" priority="1" operator="lessThan">
      <formula>0.5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RV-Wahlen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2016-02-07T19:51:53Z</dcterms:modified>
</cp:coreProperties>
</file>